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K5" i="1"/>
  <c r="K6"/>
  <c r="K7"/>
  <c r="K8"/>
  <c r="K9"/>
  <c r="K4"/>
  <c r="K18"/>
  <c r="K17"/>
  <c r="K16"/>
  <c r="K15"/>
  <c r="K14"/>
  <c r="L5"/>
  <c r="L6"/>
  <c r="L7"/>
  <c r="L8"/>
  <c r="L9"/>
  <c r="L4"/>
  <c r="J5"/>
  <c r="J6"/>
  <c r="J7"/>
  <c r="J8"/>
  <c r="J9"/>
  <c r="J4"/>
  <c r="I5"/>
  <c r="I6"/>
  <c r="I7"/>
  <c r="I8"/>
  <c r="I9"/>
  <c r="I4"/>
  <c r="G5"/>
  <c r="G6"/>
  <c r="G7"/>
  <c r="G8"/>
  <c r="G9"/>
  <c r="G4"/>
  <c r="E5"/>
  <c r="E6"/>
  <c r="E7"/>
  <c r="E8"/>
  <c r="E9"/>
  <c r="E4"/>
</calcChain>
</file>

<file path=xl/sharedStrings.xml><?xml version="1.0" encoding="utf-8"?>
<sst xmlns="http://schemas.openxmlformats.org/spreadsheetml/2006/main" count="35" uniqueCount="27">
  <si>
    <t>N° carte etudiant</t>
  </si>
  <si>
    <t>Prénom</t>
  </si>
  <si>
    <t>Nom</t>
  </si>
  <si>
    <t>Module 1</t>
  </si>
  <si>
    <t>Module 2</t>
  </si>
  <si>
    <t>Module 3</t>
  </si>
  <si>
    <t>Note</t>
  </si>
  <si>
    <t>coefficient</t>
  </si>
  <si>
    <t>Seif</t>
  </si>
  <si>
    <t>Khomssi</t>
  </si>
  <si>
    <t>Fawaz</t>
  </si>
  <si>
    <t>Kharrati</t>
  </si>
  <si>
    <t>wael</t>
  </si>
  <si>
    <t>farhat</t>
  </si>
  <si>
    <t>khaled</t>
  </si>
  <si>
    <t>bougatass</t>
  </si>
  <si>
    <t>Hatem</t>
  </si>
  <si>
    <t>SAID</t>
  </si>
  <si>
    <t>Moyenne Général</t>
  </si>
  <si>
    <t>Résultat</t>
  </si>
  <si>
    <t>akrem</t>
  </si>
  <si>
    <t>le nombre des cellules qui contiennent un nombre dans A7:K7</t>
  </si>
  <si>
    <t>le nombre des cellules non vide dans A7:K7</t>
  </si>
  <si>
    <t>le nombre des cellules  vide dans A7:K7</t>
  </si>
  <si>
    <t>Nombre d'eleves qui ont réussi</t>
  </si>
  <si>
    <t>Nom et prénom</t>
  </si>
  <si>
    <t xml:space="preserve"> la somme des moyennes générales dont le nom = "SAID"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</si>
</sst>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10" xfId="0" applyFill="1" applyBorder="1" applyAlignment="1"/>
    <xf numFmtId="0" fontId="0" fillId="6" borderId="11" xfId="0" applyFill="1" applyBorder="1" applyAlignment="1">
      <alignment horizontal="center"/>
    </xf>
    <xf numFmtId="2" fontId="0" fillId="0" borderId="0" xfId="0" applyNumberFormat="1"/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2" fontId="0" fillId="0" borderId="17" xfId="0" applyNumberFormat="1" applyBorder="1"/>
    <xf numFmtId="0" fontId="0" fillId="0" borderId="17" xfId="0" applyBorder="1"/>
    <xf numFmtId="0" fontId="0" fillId="7" borderId="14" xfId="0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19" xfId="0" applyFill="1" applyBorder="1"/>
    <xf numFmtId="0" fontId="0" fillId="7" borderId="20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L20" sqref="L20"/>
    </sheetView>
  </sheetViews>
  <sheetFormatPr baseColWidth="10" defaultRowHeight="15"/>
  <cols>
    <col min="1" max="1" width="17.28515625" customWidth="1"/>
    <col min="11" max="11" width="11.5703125" bestFit="1" customWidth="1"/>
    <col min="12" max="12" width="18.28515625" customWidth="1"/>
  </cols>
  <sheetData>
    <row r="1" spans="1:12" ht="16.5" thickTop="1" thickBot="1">
      <c r="A1" s="10"/>
      <c r="B1" s="11"/>
      <c r="D1" s="4" t="s">
        <v>3</v>
      </c>
      <c r="E1" s="3"/>
      <c r="F1" s="1" t="s">
        <v>4</v>
      </c>
      <c r="G1" s="2"/>
      <c r="H1" s="1" t="s">
        <v>5</v>
      </c>
      <c r="I1" s="2"/>
      <c r="J1" s="5" t="s">
        <v>18</v>
      </c>
      <c r="K1" s="6" t="s">
        <v>19</v>
      </c>
      <c r="L1" s="17" t="s">
        <v>25</v>
      </c>
    </row>
    <row r="2" spans="1:12" ht="16.5" thickTop="1" thickBot="1">
      <c r="D2" s="7" t="s">
        <v>7</v>
      </c>
      <c r="E2" s="8">
        <v>2</v>
      </c>
      <c r="F2" s="7" t="s">
        <v>7</v>
      </c>
      <c r="G2" s="8">
        <v>3</v>
      </c>
      <c r="H2" s="7" t="s">
        <v>7</v>
      </c>
      <c r="I2" s="8">
        <v>4</v>
      </c>
      <c r="J2" s="5"/>
      <c r="K2" s="6"/>
      <c r="L2" s="17"/>
    </row>
    <row r="3" spans="1:12" ht="15.75" thickBot="1">
      <c r="A3" s="18" t="s">
        <v>0</v>
      </c>
      <c r="B3" s="19" t="s">
        <v>1</v>
      </c>
      <c r="C3" s="19" t="s">
        <v>2</v>
      </c>
      <c r="D3" s="19" t="s">
        <v>6</v>
      </c>
      <c r="E3" s="19" t="s">
        <v>19</v>
      </c>
      <c r="F3" s="19" t="s">
        <v>6</v>
      </c>
      <c r="G3" s="19" t="s">
        <v>19</v>
      </c>
      <c r="H3" s="19" t="s">
        <v>6</v>
      </c>
      <c r="I3" s="19" t="s">
        <v>19</v>
      </c>
      <c r="J3" s="5"/>
      <c r="K3" s="6"/>
      <c r="L3" s="20"/>
    </row>
    <row r="4" spans="1:12" ht="15.75" thickBot="1">
      <c r="A4" s="22">
        <v>976324</v>
      </c>
      <c r="B4" s="23" t="s">
        <v>8</v>
      </c>
      <c r="C4" s="23" t="s">
        <v>9</v>
      </c>
      <c r="D4" s="24">
        <v>12</v>
      </c>
      <c r="E4" s="24">
        <f>D4*$E$2</f>
        <v>24</v>
      </c>
      <c r="F4" s="24">
        <v>17</v>
      </c>
      <c r="G4" s="24">
        <f>F4*$G$2</f>
        <v>51</v>
      </c>
      <c r="H4" s="24">
        <v>2</v>
      </c>
      <c r="I4" s="24">
        <f>H4*$I$2</f>
        <v>8</v>
      </c>
      <c r="J4" s="24">
        <f>(E4+G4+I4)/($E$2+$G$2+$I$2)</f>
        <v>9.2222222222222214</v>
      </c>
      <c r="K4" s="24" t="str">
        <f>IF(J4&lt;10,"Réfusé","Admis")</f>
        <v>Réfusé</v>
      </c>
      <c r="L4" s="21" t="str">
        <f>CONCATENATE(B4," ",C4)</f>
        <v>Seif Khomssi</v>
      </c>
    </row>
    <row r="5" spans="1:12" ht="15.75" thickBot="1">
      <c r="A5" s="25">
        <v>976311</v>
      </c>
      <c r="B5" s="26" t="s">
        <v>10</v>
      </c>
      <c r="C5" s="26" t="s">
        <v>11</v>
      </c>
      <c r="D5" s="27">
        <v>11</v>
      </c>
      <c r="E5" s="24">
        <f t="shared" ref="E5:E9" si="0">D5*$E$2</f>
        <v>22</v>
      </c>
      <c r="F5" s="27">
        <v>13</v>
      </c>
      <c r="G5" s="24">
        <f t="shared" ref="G5:G9" si="1">F5*$G$2</f>
        <v>39</v>
      </c>
      <c r="H5" s="27">
        <v>3</v>
      </c>
      <c r="I5" s="24">
        <f t="shared" ref="I5:I9" si="2">H5*$I$2</f>
        <v>12</v>
      </c>
      <c r="J5" s="24">
        <f t="shared" ref="J5:J9" si="3">(E5+G5+I5)/($E$2+$G$2+$I$2)</f>
        <v>8.1111111111111107</v>
      </c>
      <c r="K5" s="24" t="str">
        <f t="shared" ref="K5:K9" si="4">IF(J5&lt;10,"Réfusé","Admis")</f>
        <v>Réfusé</v>
      </c>
      <c r="L5" s="21" t="str">
        <f t="shared" ref="L5:L9" si="5">CONCATENATE(B5," ",C5)</f>
        <v>Fawaz Kharrati</v>
      </c>
    </row>
    <row r="6" spans="1:12" ht="15.75" thickBot="1">
      <c r="A6" s="25">
        <v>976298</v>
      </c>
      <c r="B6" s="26" t="s">
        <v>12</v>
      </c>
      <c r="C6" s="26" t="s">
        <v>13</v>
      </c>
      <c r="D6" s="27">
        <v>2</v>
      </c>
      <c r="E6" s="24">
        <f t="shared" si="0"/>
        <v>4</v>
      </c>
      <c r="F6" s="27">
        <v>7</v>
      </c>
      <c r="G6" s="24">
        <f t="shared" si="1"/>
        <v>21</v>
      </c>
      <c r="H6" s="27">
        <v>13</v>
      </c>
      <c r="I6" s="24">
        <f t="shared" si="2"/>
        <v>52</v>
      </c>
      <c r="J6" s="24">
        <f t="shared" si="3"/>
        <v>8.5555555555555554</v>
      </c>
      <c r="K6" s="24" t="str">
        <f t="shared" si="4"/>
        <v>Réfusé</v>
      </c>
      <c r="L6" s="21" t="str">
        <f t="shared" si="5"/>
        <v>wael farhat</v>
      </c>
    </row>
    <row r="7" spans="1:12" ht="15.75" thickBot="1">
      <c r="A7" s="25">
        <v>976285</v>
      </c>
      <c r="B7" s="26" t="s">
        <v>14</v>
      </c>
      <c r="C7" s="26" t="s">
        <v>15</v>
      </c>
      <c r="D7" s="27">
        <v>13</v>
      </c>
      <c r="E7" s="24">
        <f t="shared" si="0"/>
        <v>26</v>
      </c>
      <c r="F7" s="27">
        <v>19</v>
      </c>
      <c r="G7" s="24">
        <f t="shared" si="1"/>
        <v>57</v>
      </c>
      <c r="H7" s="27">
        <v>8</v>
      </c>
      <c r="I7" s="24">
        <f t="shared" si="2"/>
        <v>32</v>
      </c>
      <c r="J7" s="24">
        <f t="shared" si="3"/>
        <v>12.777777777777779</v>
      </c>
      <c r="K7" s="24" t="str">
        <f t="shared" si="4"/>
        <v>Admis</v>
      </c>
      <c r="L7" s="21" t="str">
        <f t="shared" si="5"/>
        <v>khaled bougatass</v>
      </c>
    </row>
    <row r="8" spans="1:12" ht="15.75" thickBot="1">
      <c r="A8" s="25">
        <v>976272</v>
      </c>
      <c r="B8" s="26" t="s">
        <v>20</v>
      </c>
      <c r="C8" s="26" t="s">
        <v>17</v>
      </c>
      <c r="D8" s="27">
        <v>4</v>
      </c>
      <c r="E8" s="24">
        <f t="shared" si="0"/>
        <v>8</v>
      </c>
      <c r="F8" s="27">
        <v>1</v>
      </c>
      <c r="G8" s="24">
        <f t="shared" si="1"/>
        <v>3</v>
      </c>
      <c r="H8" s="27">
        <v>17</v>
      </c>
      <c r="I8" s="24">
        <f t="shared" si="2"/>
        <v>68</v>
      </c>
      <c r="J8" s="24">
        <f t="shared" si="3"/>
        <v>8.7777777777777786</v>
      </c>
      <c r="K8" s="24" t="str">
        <f t="shared" si="4"/>
        <v>Réfusé</v>
      </c>
      <c r="L8" s="21" t="str">
        <f t="shared" si="5"/>
        <v>akrem SAID</v>
      </c>
    </row>
    <row r="9" spans="1:12" ht="15.75" thickBot="1">
      <c r="A9" s="28">
        <v>976259</v>
      </c>
      <c r="B9" s="29" t="s">
        <v>16</v>
      </c>
      <c r="C9" s="29" t="s">
        <v>17</v>
      </c>
      <c r="D9" s="30">
        <v>16</v>
      </c>
      <c r="E9" s="24">
        <f t="shared" si="0"/>
        <v>32</v>
      </c>
      <c r="F9" s="30">
        <v>7</v>
      </c>
      <c r="G9" s="24">
        <f t="shared" si="1"/>
        <v>21</v>
      </c>
      <c r="H9" s="30">
        <v>15</v>
      </c>
      <c r="I9" s="24">
        <f t="shared" si="2"/>
        <v>60</v>
      </c>
      <c r="J9" s="24">
        <f t="shared" si="3"/>
        <v>12.555555555555555</v>
      </c>
      <c r="K9" s="24" t="str">
        <f t="shared" si="4"/>
        <v>Admis</v>
      </c>
      <c r="L9" s="21" t="str">
        <f t="shared" si="5"/>
        <v>Hatem SAID</v>
      </c>
    </row>
    <row r="10" spans="1:12">
      <c r="L10" s="9"/>
    </row>
    <row r="13" spans="1:12" ht="15.75" thickBot="1"/>
    <row r="14" spans="1:12" ht="16.5" thickTop="1" thickBot="1">
      <c r="D14" s="12" t="s">
        <v>26</v>
      </c>
      <c r="E14" s="12"/>
      <c r="F14" s="12"/>
      <c r="G14" s="12"/>
      <c r="H14" s="12"/>
      <c r="I14" s="12"/>
      <c r="J14" s="13"/>
      <c r="K14" s="15">
        <f>SUMIF(C4:C9,"SAID",J4:J9)</f>
        <v>21.333333333333336</v>
      </c>
    </row>
    <row r="15" spans="1:12" ht="16.5" thickTop="1" thickBot="1">
      <c r="D15" s="13" t="s">
        <v>21</v>
      </c>
      <c r="E15" s="14"/>
      <c r="F15" s="14"/>
      <c r="G15" s="14"/>
      <c r="H15" s="14"/>
      <c r="I15" s="14"/>
      <c r="J15" s="14"/>
      <c r="K15" s="16">
        <f>COUNT(A7:K7)</f>
        <v>8</v>
      </c>
    </row>
    <row r="16" spans="1:12" ht="16.5" thickTop="1" thickBot="1">
      <c r="D16" s="13" t="s">
        <v>22</v>
      </c>
      <c r="E16" s="14"/>
      <c r="F16" s="14"/>
      <c r="G16" s="14"/>
      <c r="H16" s="14"/>
      <c r="I16" s="14"/>
      <c r="J16" s="14"/>
      <c r="K16" s="16">
        <f>COUNTA(A7:K7)</f>
        <v>11</v>
      </c>
    </row>
    <row r="17" spans="4:11" ht="16.5" thickTop="1" thickBot="1">
      <c r="D17" s="13" t="s">
        <v>23</v>
      </c>
      <c r="E17" s="14"/>
      <c r="F17" s="14"/>
      <c r="G17" s="14"/>
      <c r="H17" s="14"/>
      <c r="I17" s="14"/>
      <c r="J17" s="14"/>
      <c r="K17" s="16">
        <f>COUNTBLANK(A7:K7)</f>
        <v>0</v>
      </c>
    </row>
    <row r="18" spans="4:11" ht="16.5" thickTop="1" thickBot="1">
      <c r="D18" s="13" t="s">
        <v>24</v>
      </c>
      <c r="E18" s="14"/>
      <c r="F18" s="14"/>
      <c r="G18" s="14"/>
      <c r="H18" s="14"/>
      <c r="I18" s="14"/>
      <c r="J18" s="14"/>
      <c r="K18" s="16">
        <f>COUNTIF(J4:J9,"&gt;=10")</f>
        <v>2</v>
      </c>
    </row>
    <row r="19" spans="4:11" ht="15.75" thickTop="1"/>
  </sheetData>
  <mergeCells count="11">
    <mergeCell ref="L1:L3"/>
    <mergeCell ref="D15:J15"/>
    <mergeCell ref="D16:J16"/>
    <mergeCell ref="D17:J17"/>
    <mergeCell ref="D18:J18"/>
    <mergeCell ref="D14:J14"/>
    <mergeCell ref="A1:B1"/>
    <mergeCell ref="F1:G1"/>
    <mergeCell ref="H1:I1"/>
    <mergeCell ref="J1:J3"/>
    <mergeCell ref="K1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Akrem</dc:creator>
  <cp:lastModifiedBy>Akrem</cp:lastModifiedBy>
  <dcterms:created xsi:type="dcterms:W3CDTF">2020-02-29T16:47:58Z</dcterms:created>
  <dcterms:modified xsi:type="dcterms:W3CDTF">2020-03-01T17:16:32Z</dcterms:modified>
</cp:coreProperties>
</file>